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esktop\Провод эс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Лист1!$A$7:$AB$35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Лист1!$A$41:$N$41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8" i="1" l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7" i="1"/>
  <c r="L7" i="1" s="1"/>
  <c r="L35" i="1" l="1"/>
  <c r="K35" i="1"/>
  <c r="B26" i="1"/>
  <c r="B34" i="1"/>
  <c r="B33" i="1"/>
  <c r="B32" i="1"/>
  <c r="B31" i="1"/>
  <c r="B30" i="1"/>
  <c r="B29" i="1"/>
  <c r="B28" i="1"/>
  <c r="B27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D49" i="1"/>
  <c r="D48" i="1"/>
</calcChain>
</file>

<file path=xl/sharedStrings.xml><?xml version="1.0" encoding="utf-8"?>
<sst xmlns="http://schemas.openxmlformats.org/spreadsheetml/2006/main" count="165" uniqueCount="119">
  <si>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</si>
  <si>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</si>
  <si>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</si>
  <si>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</si>
  <si>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</si>
  <si>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</si>
  <si>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</si>
  <si>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</si>
  <si>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</si>
  <si>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</si>
  <si>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</si>
  <si>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</si>
  <si>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</si>
  <si>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</si>
  <si>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II кв.</t>
  </si>
  <si>
    <t>Итого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</si>
  <si>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</si>
  <si>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</si>
  <si>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</si>
  <si>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</si>
  <si>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</si>
  <si>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</si>
  <si>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</si>
  <si>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</si>
  <si>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</si>
  <si>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</si>
  <si>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</si>
  <si>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Электросилового  кабеля и  провода ( АВВГ, ВВГ, СИП) 2 закуп</t>
  </si>
  <si>
    <t>, тел. , эл.почта:</t>
  </si>
  <si>
    <t/>
  </si>
  <si>
    <t>31.12.2015</t>
  </si>
  <si>
    <t>Фаткуллина Гульнара Рифатовна</t>
  </si>
  <si>
    <t>(347)221-56-63</t>
  </si>
  <si>
    <t>Отдел капитального строительства (ОКС)</t>
  </si>
  <si>
    <t>Приложение 1.3</t>
  </si>
  <si>
    <t>4801</t>
  </si>
  <si>
    <t>11883</t>
  </si>
  <si>
    <t>КАБЕЛЬ АВВГ 4*35</t>
  </si>
  <si>
    <t>6438</t>
  </si>
  <si>
    <t>КАБЕЛЬ ВВГ 3Х1,5</t>
  </si>
  <si>
    <t>39166</t>
  </si>
  <si>
    <t>м</t>
  </si>
  <si>
    <t>26790</t>
  </si>
  <si>
    <t>КАБЕЛЬ ВВГ 5*16</t>
  </si>
  <si>
    <t>22142</t>
  </si>
  <si>
    <t>КАБЕЛЬ ВВГ 5*2,5</t>
  </si>
  <si>
    <t>22143</t>
  </si>
  <si>
    <t>КАБЕЛЬ ВВГ 5*6</t>
  </si>
  <si>
    <t>39350</t>
  </si>
  <si>
    <t>11887</t>
  </si>
  <si>
    <t>11892</t>
  </si>
  <si>
    <t>11895</t>
  </si>
  <si>
    <t>39168</t>
  </si>
  <si>
    <t>КАБЕЛЬ СИП4 2*16</t>
  </si>
  <si>
    <t>28661</t>
  </si>
  <si>
    <t>38534</t>
  </si>
  <si>
    <t>38302</t>
  </si>
  <si>
    <t>ПРОВОД ПВ3 1*4</t>
  </si>
  <si>
    <t>37455</t>
  </si>
  <si>
    <t>37456</t>
  </si>
  <si>
    <t>37248</t>
  </si>
  <si>
    <t>37277</t>
  </si>
  <si>
    <t>7803</t>
  </si>
  <si>
    <t>ПРОВОД ПВС 2*1.5</t>
  </si>
  <si>
    <t>3471</t>
  </si>
  <si>
    <t>ПРОВОД ПВС 3*1.5</t>
  </si>
  <si>
    <t>24419</t>
  </si>
  <si>
    <t>ПРОВОД ПВС 3*2,5</t>
  </si>
  <si>
    <t>34272</t>
  </si>
  <si>
    <t>ПРОВОД ПВС 3*4</t>
  </si>
  <si>
    <t>38218</t>
  </si>
  <si>
    <t>ПРОВОД ПУГВ 1*16</t>
  </si>
  <si>
    <t>шт</t>
  </si>
  <si>
    <t>39349</t>
  </si>
  <si>
    <t>ПРОВОД ПУГВ 1*6 Ж/З</t>
  </si>
  <si>
    <t>36441</t>
  </si>
  <si>
    <t>41947</t>
  </si>
  <si>
    <t>43265</t>
  </si>
  <si>
    <t>1 Гарантийные обязательства - 12 месяцев</t>
  </si>
  <si>
    <t>соответствие ГОСТ 6323-79, провод медный, многопроволочный, изоляция поливинилхлоридный пластикат (ПВХ). Рабочая температура — от -50°С до +70°С.</t>
  </si>
  <si>
    <t xml:space="preserve">соответствует требованиям ГОСТ Р 53768-2010, провод установочный силовой медный с изоляцией из ПВХ пластиката.     </t>
  </si>
  <si>
    <t>до 20.06.2015</t>
  </si>
  <si>
    <t>КАБЕЛЬ АВВГ 4*50</t>
  </si>
  <si>
    <t xml:space="preserve">КАБЕЛЬ ВВГ 3*2,5 (КМ)бухта по 100м </t>
  </si>
  <si>
    <t>КАБЕЛЬ ВВГнг(А) 3*2,5</t>
  </si>
  <si>
    <t>КАБЕЛЬ КГ 1*25-660</t>
  </si>
  <si>
    <t>КАБЕЛЬ ПУГв 1*2,5 ж-з</t>
  </si>
  <si>
    <t>КАБЕЛЬ ПУГВ  1*4,0</t>
  </si>
  <si>
    <t xml:space="preserve"> Кабель силовой ВВГ с алюминиевыми жилами в ПВХ изоляции с ПВХ оболочкой, на номинальное переменное напряжение 0,66кВ частотой 50 Гц при температуре окружающей среды от -50°С  до +50°С.</t>
  </si>
  <si>
    <t>. Кабель силовой ВВГ с алюминиевыми жилами в ПВХ изоляции с ПВХ оболочкой, на номинальное переменное напряжение 0,66кВ частотой 50 Гц при температуре окружающей среды от -50°С  до +50°С.</t>
  </si>
  <si>
    <t xml:space="preserve"> Кабель силовой ВВГ с медными жилами в ПВХ изоляции с ПВХ оболочкой, на номинальное переменное напряжение 0,66кВ частотой 50 Гц при температуре окружающей среды от -50°С  до +50°С.</t>
  </si>
  <si>
    <t xml:space="preserve"> провод медный, многопроволочный, изоляция поливинилхлоридный пластикат (ПВХ). Рабочая температура — от -50°С до +70°С.</t>
  </si>
  <si>
    <t>ПРОВОД ПУВ 1*10</t>
  </si>
  <si>
    <t>ПРОВОД ПУВ 1*4</t>
  </si>
  <si>
    <t>ПРОВОД ПУГВ 1*50</t>
  </si>
  <si>
    <t>провод медный, многопроволочный, изоляция поливинилхлоридный пластикат (ПВХ). Рабочая температура — от -50°С до +70°С.</t>
  </si>
  <si>
    <t xml:space="preserve"> Провода самонесущие изолированные для передачи и распределения электрической энергии в воздушных силовых и осветительных сетях на переменное напряжение до 0,6/1 кВ номинальной частотой 50 Гц . Провод с уплотненными алюминиевыми жилами, светостабилизированным сшитым полиэтиленом без несущей нулевой жилы.</t>
  </si>
  <si>
    <t>ПРОВОД ПУГВ  1*10</t>
  </si>
  <si>
    <t>ПРОВОД ПУГВ 1* 6,0</t>
  </si>
  <si>
    <t>ПРОВОД ПУГВ  1*150</t>
  </si>
  <si>
    <t xml:space="preserve"> провод медный, многопроволочный, изоляция жил и оболочки поливинилхлоридный пластикат (ПВХ). Рабочая температура — от -25°С до +40°С.</t>
  </si>
  <si>
    <t>провод медный, многопроволочный, изоляция жил и оболочки поливинилхлоридный пластикат (ПВХ). Рабочая температура — от -25°С до +40°С.</t>
  </si>
  <si>
    <t xml:space="preserve"> провод установочный силовой медный с изоляцией из ПВХ пластиката.     </t>
  </si>
  <si>
    <t>СЧЕТЧИК ЭЛЕКТРОННЫЙ 1Ф СЭ 101R5 60/5</t>
  </si>
  <si>
    <t>CE 101R5145M6</t>
  </si>
  <si>
    <t>КАБЕЛЬ КПСнг(А)-FRLS 4Х0,5</t>
  </si>
  <si>
    <t xml:space="preserve"> Предельная цена 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</si>
  <si>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</si>
  <si>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 xml:space="preserve"> Хайруллин Р.Х тел 8/347/221-12-08</t>
  </si>
  <si>
    <t>г. Уфа, ул. Каспийская, 14 зав склад Иксанова Ф .С . Тел 89053527779 , Подгорная Р.Р тел 89018173583</t>
  </si>
  <si>
    <t>предназначен для одиночной или групповой прокладки в системах противопожарной защиты, пожарной и охранной сигнализации, системах обнаружения пожара, системах оповещения и управления  сисстемах аварийной вентиляции и противодымной защиты, автоматического пожаротушения и других системах, сохраняющих работоспособность в условиях пожара в течение 180 мин, а также на объектах повышенной пожарной опасности. Кабели КПСнг-FRLS обладают пониженным дымо- и газовыделением.</t>
  </si>
  <si>
    <t>Транспортировка товара осуществляется автомобильным транспортом, за счет Поставщика.</t>
  </si>
  <si>
    <t>Предельная сумма лота составляет:   1 549 252,28      руб. с НДС.</t>
  </si>
  <si>
    <t>Отдел капитального строительства</t>
  </si>
  <si>
    <t>отдел капитального строительства.</t>
  </si>
  <si>
    <t>Провод медный, многопроволочный, изоляция кабеля из изоляционной резины, температура эксплуатации - от -40°С до +50°С .</t>
  </si>
  <si>
    <t>Провод медный, многопроволочный, изоляция поливинилхлоридный пластикат (ПВХ). Рабочая температура — от -50°С до +70°С.</t>
  </si>
  <si>
    <t>270</t>
  </si>
  <si>
    <t>Приложение 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</si>
</sst>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&quot;р.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quotePrefix="1"/>
    <xf numFmtId="49" fontId="0" fillId="0" borderId="0" xfId="0" applyNumberFormat="1"/>
    <xf numFmtId="0" fontId="0" fillId="0" borderId="0" xfId="0" applyFill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/>
    <xf numFmtId="0" fontId="3" fillId="0" borderId="4" xfId="0" applyFont="1" applyFill="1" applyBorder="1"/>
    <xf numFmtId="0" fontId="3" fillId="0" borderId="4" xfId="0" applyFont="1" applyBorder="1" applyAlignment="1">
      <alignment vertical="top" wrapText="1"/>
    </xf>
    <xf numFmtId="0" fontId="3" fillId="0" borderId="4" xfId="0" applyFont="1" applyBorder="1"/>
    <xf numFmtId="164" fontId="3" fillId="0" borderId="4" xfId="0" applyNumberFormat="1" applyFont="1" applyFill="1" applyBorder="1"/>
    <xf numFmtId="164" fontId="3" fillId="0" borderId="1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vertical="top" wrapText="1"/>
    </xf>
    <xf numFmtId="0" fontId="3" fillId="0" borderId="5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B50"/>
  <sheetViews>
    <sheetView tabSelected="1" view="pageLayout" topLeftCell="A34" zoomScaleNormal="100" workbookViewId="0"/>
  </sheetViews>
  <sheetFormatPr defaultRowHeight="15" x14ac:dyDescent="0.25"/>
  <cols>
    <col min="1" max="1" width="0.85546875" customWidth="1"/>
    <col min="2" max="2" width="4.42578125" customWidth="1"/>
    <col min="3" max="3" width="8.42578125" style="12" customWidth="1"/>
    <col min="4" max="4" width="17.5703125" customWidth="1"/>
    <col min="5" max="5" width="10.7109375" style="5" customWidth="1"/>
    <col min="6" max="6" width="28.7109375" customWidth="1"/>
    <col min="7" max="7" width="6" customWidth="1"/>
    <col min="8" max="8" width="5.5703125" style="12" customWidth="1"/>
    <col min="9" max="9" width="5.85546875" style="12" customWidth="1"/>
    <col min="10" max="10" width="13.28515625" style="12" customWidth="1"/>
    <col min="11" max="11" width="12.5703125" style="3" customWidth="1"/>
    <col min="12" max="12" width="14.28515625" style="4" customWidth="1"/>
    <col min="13" max="13" width="12.5703125" customWidth="1"/>
    <col min="14" max="14" width="3.28515625" customWidth="1"/>
    <col min="24" max="27" width="9.140625" style="5"/>
  </cols>
  <sheetData>
    <row r="1" spans="1:28" x14ac:dyDescent="0.25">
      <c r="M1" s="9" t="s">
        <v>118</v>
      </c>
    </row>
    <row r="2" spans="1:28" x14ac:dyDescent="0.25">
      <c r="B2" s="13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28" x14ac:dyDescent="0.25">
      <c r="B3" s="14"/>
      <c r="C3" s="15"/>
      <c r="D3" s="16"/>
      <c r="E3" s="17" t="s">
        <v>113</v>
      </c>
      <c r="F3" s="17"/>
      <c r="G3" s="17"/>
      <c r="H3" s="17"/>
      <c r="I3" s="17"/>
      <c r="J3" s="15"/>
      <c r="K3" s="14"/>
      <c r="L3" s="14"/>
      <c r="M3" s="18"/>
      <c r="N3" s="2"/>
    </row>
    <row r="4" spans="1:28" s="6" customFormat="1" x14ac:dyDescent="0.25">
      <c r="B4" s="19" t="s">
        <v>0</v>
      </c>
      <c r="C4" s="20" t="s">
        <v>22</v>
      </c>
      <c r="D4" s="19" t="s">
        <v>13</v>
      </c>
      <c r="E4" s="21" t="s">
        <v>23</v>
      </c>
      <c r="F4" s="19" t="s">
        <v>1</v>
      </c>
      <c r="G4" s="19" t="s">
        <v>12</v>
      </c>
      <c r="H4" s="22"/>
      <c r="I4" s="22"/>
      <c r="J4" s="23" t="s">
        <v>106</v>
      </c>
      <c r="K4" s="24" t="s">
        <v>107</v>
      </c>
      <c r="L4" s="25" t="s">
        <v>17</v>
      </c>
      <c r="M4" s="19" t="s">
        <v>2</v>
      </c>
      <c r="N4" s="7"/>
    </row>
    <row r="5" spans="1:28" s="8" customFormat="1" ht="64.5" customHeight="1" x14ac:dyDescent="0.25">
      <c r="B5" s="19"/>
      <c r="C5" s="26"/>
      <c r="D5" s="19"/>
      <c r="E5" s="27"/>
      <c r="F5" s="19"/>
      <c r="G5" s="19"/>
      <c r="H5" s="28" t="s">
        <v>14</v>
      </c>
      <c r="I5" s="29" t="s">
        <v>15</v>
      </c>
      <c r="J5" s="30"/>
      <c r="K5" s="31"/>
      <c r="L5" s="25"/>
      <c r="M5" s="19"/>
    </row>
    <row r="6" spans="1:28" s="6" customFormat="1" x14ac:dyDescent="0.25">
      <c r="B6" s="32">
        <v>1</v>
      </c>
      <c r="C6" s="33">
        <v>2</v>
      </c>
      <c r="D6" s="32">
        <v>3</v>
      </c>
      <c r="E6" s="32">
        <v>4</v>
      </c>
      <c r="F6" s="32">
        <v>5</v>
      </c>
      <c r="G6" s="32">
        <v>6</v>
      </c>
      <c r="H6" s="33">
        <v>10</v>
      </c>
      <c r="I6" s="33">
        <v>11</v>
      </c>
      <c r="J6" s="33">
        <v>12</v>
      </c>
      <c r="K6" s="32">
        <v>13</v>
      </c>
      <c r="L6" s="32">
        <v>14</v>
      </c>
      <c r="M6" s="32">
        <v>15</v>
      </c>
    </row>
    <row r="7" spans="1:28" ht="94.5" customHeight="1" x14ac:dyDescent="0.25">
      <c r="A7" s="5"/>
      <c r="B7" s="34">
        <f t="shared" ref="B7:B34" si="0">ROW()-6</f>
        <v>1</v>
      </c>
      <c r="C7" s="35" t="s">
        <v>35</v>
      </c>
      <c r="D7" s="36" t="s">
        <v>82</v>
      </c>
      <c r="E7" s="36"/>
      <c r="F7" s="36" t="s">
        <v>88</v>
      </c>
      <c r="G7" s="37" t="s">
        <v>41</v>
      </c>
      <c r="H7" s="38">
        <v>100</v>
      </c>
      <c r="I7" s="38">
        <v>100</v>
      </c>
      <c r="J7" s="39">
        <v>141.38999999999999</v>
      </c>
      <c r="K7" s="40">
        <f>J7*I7</f>
        <v>14138.999999999998</v>
      </c>
      <c r="L7" s="41">
        <f>K7*1.18</f>
        <v>16684.019999999997</v>
      </c>
      <c r="M7" s="42" t="s">
        <v>109</v>
      </c>
      <c r="N7" s="5"/>
      <c r="O7" s="5"/>
      <c r="P7" s="5"/>
      <c r="Q7" s="5"/>
      <c r="R7" s="5"/>
      <c r="S7" s="5"/>
      <c r="T7" s="5"/>
      <c r="U7" s="5"/>
      <c r="V7" s="5"/>
      <c r="W7" s="5"/>
      <c r="AB7" s="5"/>
    </row>
    <row r="8" spans="1:28" ht="96.75" customHeight="1" x14ac:dyDescent="0.25">
      <c r="A8" s="5"/>
      <c r="B8" s="34">
        <f t="shared" si="0"/>
        <v>2</v>
      </c>
      <c r="C8" s="35" t="s">
        <v>36</v>
      </c>
      <c r="D8" s="36" t="s">
        <v>37</v>
      </c>
      <c r="E8" s="36"/>
      <c r="F8" s="36" t="s">
        <v>89</v>
      </c>
      <c r="G8" s="37" t="s">
        <v>41</v>
      </c>
      <c r="H8" s="38">
        <v>110</v>
      </c>
      <c r="I8" s="38">
        <v>110</v>
      </c>
      <c r="J8" s="39">
        <v>104.56</v>
      </c>
      <c r="K8" s="40">
        <f t="shared" ref="K8:K34" si="1">J8*I8</f>
        <v>11501.6</v>
      </c>
      <c r="L8" s="41">
        <f t="shared" ref="L8:L34" si="2">K8*1.18</f>
        <v>13571.887999999999</v>
      </c>
      <c r="M8" s="43"/>
      <c r="N8" s="5"/>
      <c r="O8" s="5"/>
      <c r="P8" s="5"/>
      <c r="Q8" s="5"/>
      <c r="R8" s="5"/>
      <c r="S8" s="5"/>
      <c r="T8" s="5"/>
      <c r="U8" s="5"/>
      <c r="V8" s="5"/>
      <c r="W8" s="5"/>
      <c r="AB8" s="5"/>
    </row>
    <row r="9" spans="1:28" s="5" customFormat="1" ht="96.75" customHeight="1" x14ac:dyDescent="0.25">
      <c r="B9" s="34">
        <f t="shared" si="0"/>
        <v>3</v>
      </c>
      <c r="C9" s="35" t="s">
        <v>38</v>
      </c>
      <c r="D9" s="36" t="s">
        <v>39</v>
      </c>
      <c r="E9" s="36"/>
      <c r="F9" s="36" t="s">
        <v>90</v>
      </c>
      <c r="G9" s="37" t="s">
        <v>41</v>
      </c>
      <c r="H9" s="38">
        <v>3652</v>
      </c>
      <c r="I9" s="38">
        <v>3652</v>
      </c>
      <c r="J9" s="39">
        <v>15.68</v>
      </c>
      <c r="K9" s="40">
        <f t="shared" si="1"/>
        <v>57263.360000000001</v>
      </c>
      <c r="L9" s="41">
        <f t="shared" si="2"/>
        <v>67570.76479999999</v>
      </c>
      <c r="M9" s="43"/>
    </row>
    <row r="10" spans="1:28" s="5" customFormat="1" ht="89.25" x14ac:dyDescent="0.25">
      <c r="B10" s="34">
        <f t="shared" si="0"/>
        <v>4</v>
      </c>
      <c r="C10" s="35" t="s">
        <v>40</v>
      </c>
      <c r="D10" s="36" t="s">
        <v>83</v>
      </c>
      <c r="E10" s="36"/>
      <c r="F10" s="36" t="s">
        <v>90</v>
      </c>
      <c r="G10" s="37" t="s">
        <v>41</v>
      </c>
      <c r="H10" s="38">
        <v>11302</v>
      </c>
      <c r="I10" s="38">
        <v>11302</v>
      </c>
      <c r="J10" s="39">
        <v>24.48</v>
      </c>
      <c r="K10" s="40">
        <f t="shared" si="1"/>
        <v>276672.96000000002</v>
      </c>
      <c r="L10" s="41">
        <f t="shared" si="2"/>
        <v>326474.09279999998</v>
      </c>
      <c r="M10" s="43"/>
    </row>
    <row r="11" spans="1:28" ht="89.25" x14ac:dyDescent="0.25">
      <c r="A11" s="5"/>
      <c r="B11" s="34">
        <f t="shared" si="0"/>
        <v>5</v>
      </c>
      <c r="C11" s="35" t="s">
        <v>42</v>
      </c>
      <c r="D11" s="36" t="s">
        <v>43</v>
      </c>
      <c r="E11" s="36"/>
      <c r="F11" s="36" t="s">
        <v>90</v>
      </c>
      <c r="G11" s="37" t="s">
        <v>41</v>
      </c>
      <c r="H11" s="44">
        <v>15</v>
      </c>
      <c r="I11" s="44">
        <v>15</v>
      </c>
      <c r="J11" s="39">
        <v>299.77999999999997</v>
      </c>
      <c r="K11" s="40">
        <f t="shared" si="1"/>
        <v>4496.7</v>
      </c>
      <c r="L11" s="41">
        <f t="shared" si="2"/>
        <v>5306.1059999999998</v>
      </c>
      <c r="M11" s="43"/>
      <c r="N11" s="5"/>
      <c r="O11" s="5"/>
      <c r="P11" s="5"/>
      <c r="Q11" s="5"/>
      <c r="R11" s="5"/>
      <c r="S11" s="5"/>
      <c r="T11" s="5"/>
      <c r="U11" s="5"/>
      <c r="V11" s="5"/>
      <c r="W11" s="5"/>
      <c r="AB11" s="5"/>
    </row>
    <row r="12" spans="1:28" ht="89.25" x14ac:dyDescent="0.25">
      <c r="A12" s="5"/>
      <c r="B12" s="34">
        <f t="shared" si="0"/>
        <v>6</v>
      </c>
      <c r="C12" s="35" t="s">
        <v>44</v>
      </c>
      <c r="D12" s="36" t="s">
        <v>45</v>
      </c>
      <c r="E12" s="36"/>
      <c r="F12" s="36" t="s">
        <v>90</v>
      </c>
      <c r="G12" s="37" t="s">
        <v>41</v>
      </c>
      <c r="H12" s="44">
        <v>100</v>
      </c>
      <c r="I12" s="44">
        <v>100</v>
      </c>
      <c r="J12" s="39">
        <v>42.36</v>
      </c>
      <c r="K12" s="40">
        <f t="shared" si="1"/>
        <v>4236</v>
      </c>
      <c r="L12" s="41">
        <f t="shared" si="2"/>
        <v>4998.4799999999996</v>
      </c>
      <c r="M12" s="43"/>
      <c r="N12" s="5"/>
      <c r="O12" s="5"/>
      <c r="P12" s="5"/>
      <c r="Q12" s="5"/>
      <c r="R12" s="5"/>
      <c r="S12" s="5"/>
      <c r="T12" s="5"/>
      <c r="U12" s="5"/>
      <c r="V12" s="5"/>
      <c r="W12" s="5"/>
      <c r="AB12" s="5"/>
    </row>
    <row r="13" spans="1:28" ht="89.25" x14ac:dyDescent="0.25">
      <c r="A13" s="5"/>
      <c r="B13" s="34">
        <f t="shared" si="0"/>
        <v>7</v>
      </c>
      <c r="C13" s="35" t="s">
        <v>46</v>
      </c>
      <c r="D13" s="36" t="s">
        <v>47</v>
      </c>
      <c r="E13" s="36"/>
      <c r="F13" s="36" t="s">
        <v>90</v>
      </c>
      <c r="G13" s="37" t="s">
        <v>41</v>
      </c>
      <c r="H13" s="44">
        <v>16</v>
      </c>
      <c r="I13" s="44">
        <v>16</v>
      </c>
      <c r="J13" s="39">
        <v>102.49</v>
      </c>
      <c r="K13" s="40">
        <f t="shared" si="1"/>
        <v>1639.84</v>
      </c>
      <c r="L13" s="41">
        <f t="shared" si="2"/>
        <v>1935.0111999999997</v>
      </c>
      <c r="M13" s="43"/>
      <c r="N13" s="5"/>
      <c r="O13" s="5"/>
      <c r="P13" s="5"/>
      <c r="Q13" s="5"/>
      <c r="R13" s="5"/>
      <c r="S13" s="5"/>
      <c r="T13" s="5"/>
      <c r="U13" s="5"/>
      <c r="V13" s="5"/>
      <c r="W13" s="5"/>
      <c r="AB13" s="5"/>
    </row>
    <row r="14" spans="1:28" ht="89.25" x14ac:dyDescent="0.25">
      <c r="A14" s="5"/>
      <c r="B14" s="34">
        <f t="shared" si="0"/>
        <v>8</v>
      </c>
      <c r="C14" s="35" t="s">
        <v>48</v>
      </c>
      <c r="D14" s="36" t="s">
        <v>84</v>
      </c>
      <c r="E14" s="36"/>
      <c r="F14" s="36" t="s">
        <v>90</v>
      </c>
      <c r="G14" s="37" t="s">
        <v>41</v>
      </c>
      <c r="H14" s="44">
        <v>30</v>
      </c>
      <c r="I14" s="44">
        <v>30</v>
      </c>
      <c r="J14" s="39">
        <v>25.95</v>
      </c>
      <c r="K14" s="40">
        <f t="shared" si="1"/>
        <v>778.5</v>
      </c>
      <c r="L14" s="41">
        <f t="shared" si="2"/>
        <v>918.63</v>
      </c>
      <c r="M14" s="43"/>
      <c r="N14" s="5"/>
      <c r="O14" s="5"/>
      <c r="P14" s="5"/>
      <c r="Q14" s="5"/>
      <c r="R14" s="5"/>
      <c r="S14" s="5"/>
      <c r="T14" s="5"/>
      <c r="U14" s="5"/>
      <c r="V14" s="5"/>
      <c r="W14" s="5"/>
      <c r="AB14" s="5"/>
    </row>
    <row r="15" spans="1:28" s="5" customFormat="1" ht="63.75" x14ac:dyDescent="0.25">
      <c r="B15" s="34">
        <f t="shared" si="0"/>
        <v>9</v>
      </c>
      <c r="C15" s="35" t="s">
        <v>49</v>
      </c>
      <c r="D15" s="36" t="s">
        <v>85</v>
      </c>
      <c r="E15" s="36"/>
      <c r="F15" s="36" t="s">
        <v>115</v>
      </c>
      <c r="G15" s="37" t="s">
        <v>41</v>
      </c>
      <c r="H15" s="38">
        <v>15</v>
      </c>
      <c r="I15" s="38">
        <v>15</v>
      </c>
      <c r="J15" s="39">
        <v>90.56</v>
      </c>
      <c r="K15" s="40">
        <f t="shared" si="1"/>
        <v>1358.4</v>
      </c>
      <c r="L15" s="41">
        <f t="shared" si="2"/>
        <v>1602.912</v>
      </c>
      <c r="M15" s="43"/>
    </row>
    <row r="16" spans="1:28" s="5" customFormat="1" ht="63.75" x14ac:dyDescent="0.25">
      <c r="B16" s="34">
        <f t="shared" si="0"/>
        <v>10</v>
      </c>
      <c r="C16" s="35" t="s">
        <v>50</v>
      </c>
      <c r="D16" s="45" t="s">
        <v>86</v>
      </c>
      <c r="E16" s="36"/>
      <c r="F16" s="36" t="s">
        <v>116</v>
      </c>
      <c r="G16" s="37" t="s">
        <v>41</v>
      </c>
      <c r="H16" s="38">
        <v>5</v>
      </c>
      <c r="I16" s="38">
        <v>5</v>
      </c>
      <c r="J16" s="39">
        <v>7.81</v>
      </c>
      <c r="K16" s="40">
        <f t="shared" si="1"/>
        <v>39.049999999999997</v>
      </c>
      <c r="L16" s="41">
        <f t="shared" si="2"/>
        <v>46.078999999999994</v>
      </c>
      <c r="M16" s="43"/>
    </row>
    <row r="17" spans="1:28" ht="63.75" x14ac:dyDescent="0.25">
      <c r="A17" s="5"/>
      <c r="B17" s="34">
        <f t="shared" si="0"/>
        <v>11</v>
      </c>
      <c r="C17" s="35" t="s">
        <v>51</v>
      </c>
      <c r="D17" s="36" t="s">
        <v>87</v>
      </c>
      <c r="E17" s="36"/>
      <c r="F17" s="36" t="s">
        <v>91</v>
      </c>
      <c r="G17" s="37" t="s">
        <v>41</v>
      </c>
      <c r="H17" s="38">
        <v>50</v>
      </c>
      <c r="I17" s="38">
        <v>50</v>
      </c>
      <c r="J17" s="39">
        <v>14.92</v>
      </c>
      <c r="K17" s="40">
        <f t="shared" si="1"/>
        <v>746</v>
      </c>
      <c r="L17" s="41">
        <f t="shared" si="2"/>
        <v>880.28</v>
      </c>
      <c r="M17" s="43"/>
      <c r="N17" s="5"/>
      <c r="O17" s="5"/>
      <c r="P17" s="5"/>
      <c r="Q17" s="5"/>
      <c r="R17" s="5"/>
      <c r="S17" s="5"/>
      <c r="T17" s="5"/>
      <c r="U17" s="5"/>
      <c r="V17" s="5"/>
      <c r="W17" s="5"/>
      <c r="AB17" s="5"/>
    </row>
    <row r="18" spans="1:28" ht="216.6" customHeight="1" x14ac:dyDescent="0.25">
      <c r="A18" s="5"/>
      <c r="B18" s="34">
        <f t="shared" si="0"/>
        <v>12</v>
      </c>
      <c r="C18" s="35" t="s">
        <v>52</v>
      </c>
      <c r="D18" s="36" t="s">
        <v>53</v>
      </c>
      <c r="E18" s="36"/>
      <c r="F18" s="36" t="s">
        <v>96</v>
      </c>
      <c r="G18" s="37" t="s">
        <v>41</v>
      </c>
      <c r="H18" s="38">
        <v>5977</v>
      </c>
      <c r="I18" s="38">
        <v>5977</v>
      </c>
      <c r="J18" s="39">
        <v>27.72</v>
      </c>
      <c r="K18" s="40">
        <f t="shared" si="1"/>
        <v>165682.44</v>
      </c>
      <c r="L18" s="41">
        <f t="shared" si="2"/>
        <v>195505.27919999999</v>
      </c>
      <c r="M18" s="43"/>
      <c r="N18" s="5"/>
      <c r="O18" s="5"/>
      <c r="P18" s="5"/>
      <c r="Q18" s="5"/>
      <c r="R18" s="5"/>
      <c r="S18" s="5"/>
      <c r="T18" s="5"/>
      <c r="U18" s="5"/>
      <c r="V18" s="5"/>
      <c r="W18" s="5"/>
      <c r="AB18" s="5"/>
    </row>
    <row r="19" spans="1:28" ht="63.75" x14ac:dyDescent="0.25">
      <c r="A19" s="5"/>
      <c r="B19" s="34">
        <f t="shared" si="0"/>
        <v>13</v>
      </c>
      <c r="C19" s="35" t="s">
        <v>54</v>
      </c>
      <c r="D19" s="36" t="s">
        <v>92</v>
      </c>
      <c r="E19" s="36"/>
      <c r="F19" s="36" t="s">
        <v>95</v>
      </c>
      <c r="G19" s="37" t="s">
        <v>41</v>
      </c>
      <c r="H19" s="44">
        <v>10</v>
      </c>
      <c r="I19" s="44">
        <v>10</v>
      </c>
      <c r="J19" s="39">
        <v>34.229999999999997</v>
      </c>
      <c r="K19" s="40">
        <f t="shared" si="1"/>
        <v>342.29999999999995</v>
      </c>
      <c r="L19" s="41">
        <f t="shared" si="2"/>
        <v>403.91399999999993</v>
      </c>
      <c r="M19" s="43"/>
      <c r="N19" s="5"/>
      <c r="O19" s="5"/>
      <c r="P19" s="5"/>
      <c r="Q19" s="5"/>
      <c r="R19" s="5"/>
      <c r="S19" s="5"/>
      <c r="T19" s="5"/>
      <c r="U19" s="5"/>
      <c r="V19" s="5"/>
      <c r="W19" s="5"/>
      <c r="AB19" s="5"/>
    </row>
    <row r="20" spans="1:28" ht="63.75" x14ac:dyDescent="0.25">
      <c r="A20" s="5"/>
      <c r="B20" s="34">
        <f t="shared" si="0"/>
        <v>14</v>
      </c>
      <c r="C20" s="35" t="s">
        <v>55</v>
      </c>
      <c r="D20" s="36" t="s">
        <v>93</v>
      </c>
      <c r="E20" s="36"/>
      <c r="F20" s="36" t="s">
        <v>91</v>
      </c>
      <c r="G20" s="37" t="s">
        <v>41</v>
      </c>
      <c r="H20" s="44">
        <v>10</v>
      </c>
      <c r="I20" s="44">
        <v>10</v>
      </c>
      <c r="J20" s="39">
        <v>13.61</v>
      </c>
      <c r="K20" s="40">
        <f t="shared" si="1"/>
        <v>136.1</v>
      </c>
      <c r="L20" s="41">
        <f t="shared" si="2"/>
        <v>160.59799999999998</v>
      </c>
      <c r="M20" s="43"/>
      <c r="N20" s="5"/>
      <c r="O20" s="5"/>
      <c r="P20" s="5"/>
      <c r="Q20" s="5"/>
      <c r="R20" s="5"/>
      <c r="S20" s="5"/>
      <c r="T20" s="5"/>
      <c r="U20" s="5"/>
      <c r="V20" s="5"/>
      <c r="W20" s="5"/>
      <c r="AB20" s="5"/>
    </row>
    <row r="21" spans="1:28" ht="63.75" x14ac:dyDescent="0.25">
      <c r="A21" s="5"/>
      <c r="B21" s="34">
        <f t="shared" si="0"/>
        <v>15</v>
      </c>
      <c r="C21" s="35" t="s">
        <v>56</v>
      </c>
      <c r="D21" s="36" t="s">
        <v>57</v>
      </c>
      <c r="E21" s="36"/>
      <c r="F21" s="36" t="s">
        <v>95</v>
      </c>
      <c r="G21" s="37" t="s">
        <v>41</v>
      </c>
      <c r="H21" s="44">
        <v>100</v>
      </c>
      <c r="I21" s="44">
        <v>100</v>
      </c>
      <c r="J21" s="39">
        <v>12</v>
      </c>
      <c r="K21" s="40">
        <f t="shared" si="1"/>
        <v>1200</v>
      </c>
      <c r="L21" s="41">
        <f t="shared" si="2"/>
        <v>1416</v>
      </c>
      <c r="M21" s="43"/>
      <c r="N21" s="5"/>
      <c r="O21" s="5"/>
      <c r="P21" s="5"/>
      <c r="Q21" s="5"/>
      <c r="R21" s="5"/>
      <c r="S21" s="5"/>
      <c r="T21" s="5"/>
      <c r="U21" s="5"/>
      <c r="V21" s="5"/>
      <c r="W21" s="5"/>
      <c r="AB21" s="5"/>
    </row>
    <row r="22" spans="1:28" ht="76.5" x14ac:dyDescent="0.25">
      <c r="A22" s="5"/>
      <c r="B22" s="34">
        <f t="shared" si="0"/>
        <v>16</v>
      </c>
      <c r="C22" s="35" t="s">
        <v>58</v>
      </c>
      <c r="D22" s="36" t="s">
        <v>71</v>
      </c>
      <c r="E22" s="36"/>
      <c r="F22" s="36" t="s">
        <v>79</v>
      </c>
      <c r="G22" s="37" t="s">
        <v>41</v>
      </c>
      <c r="H22" s="44">
        <v>5</v>
      </c>
      <c r="I22" s="44">
        <v>5</v>
      </c>
      <c r="J22" s="39">
        <v>42.53</v>
      </c>
      <c r="K22" s="40">
        <f t="shared" si="1"/>
        <v>212.65</v>
      </c>
      <c r="L22" s="41">
        <f t="shared" si="2"/>
        <v>250.92699999999999</v>
      </c>
      <c r="M22" s="43"/>
      <c r="N22" s="5"/>
      <c r="O22" s="5"/>
      <c r="P22" s="5"/>
      <c r="Q22" s="5"/>
      <c r="R22" s="5"/>
      <c r="S22" s="5"/>
      <c r="T22" s="5"/>
      <c r="U22" s="5"/>
      <c r="V22" s="5"/>
      <c r="W22" s="5"/>
      <c r="AB22" s="5"/>
    </row>
    <row r="23" spans="1:28" ht="63.75" x14ac:dyDescent="0.25">
      <c r="A23" s="5"/>
      <c r="B23" s="34">
        <f t="shared" si="0"/>
        <v>17</v>
      </c>
      <c r="C23" s="35" t="s">
        <v>59</v>
      </c>
      <c r="D23" s="36" t="s">
        <v>94</v>
      </c>
      <c r="E23" s="36"/>
      <c r="F23" s="36" t="s">
        <v>91</v>
      </c>
      <c r="G23" s="37" t="s">
        <v>41</v>
      </c>
      <c r="H23" s="44">
        <v>120</v>
      </c>
      <c r="I23" s="44">
        <v>120</v>
      </c>
      <c r="J23" s="39">
        <v>181.43</v>
      </c>
      <c r="K23" s="40">
        <f t="shared" si="1"/>
        <v>21771.600000000002</v>
      </c>
      <c r="L23" s="41">
        <f t="shared" si="2"/>
        <v>25690.488000000001</v>
      </c>
      <c r="M23" s="43"/>
      <c r="N23" s="5"/>
      <c r="O23" s="5"/>
      <c r="P23" s="5"/>
      <c r="Q23" s="5"/>
      <c r="R23" s="5"/>
      <c r="S23" s="5"/>
      <c r="T23" s="5"/>
      <c r="U23" s="5"/>
      <c r="V23" s="5"/>
      <c r="W23" s="5"/>
      <c r="AB23" s="5"/>
    </row>
    <row r="24" spans="1:28" ht="63.75" x14ac:dyDescent="0.25">
      <c r="A24" s="5"/>
      <c r="B24" s="34">
        <f t="shared" si="0"/>
        <v>18</v>
      </c>
      <c r="C24" s="35" t="s">
        <v>60</v>
      </c>
      <c r="D24" s="36" t="s">
        <v>97</v>
      </c>
      <c r="E24" s="36"/>
      <c r="F24" s="36" t="s">
        <v>91</v>
      </c>
      <c r="G24" s="37" t="s">
        <v>41</v>
      </c>
      <c r="H24" s="44">
        <v>12</v>
      </c>
      <c r="I24" s="44">
        <v>12</v>
      </c>
      <c r="J24" s="39">
        <v>36.97</v>
      </c>
      <c r="K24" s="40">
        <f t="shared" si="1"/>
        <v>443.64</v>
      </c>
      <c r="L24" s="41">
        <f t="shared" si="2"/>
        <v>523.49519999999995</v>
      </c>
      <c r="M24" s="43"/>
      <c r="N24" s="5"/>
      <c r="O24" s="5"/>
      <c r="P24" s="5"/>
      <c r="Q24" s="5"/>
      <c r="R24" s="5"/>
      <c r="S24" s="5"/>
      <c r="T24" s="5"/>
      <c r="U24" s="5"/>
      <c r="V24" s="5"/>
      <c r="W24" s="5"/>
      <c r="AB24" s="5"/>
    </row>
    <row r="25" spans="1:28" ht="63.75" x14ac:dyDescent="0.25">
      <c r="A25" s="5"/>
      <c r="B25" s="34">
        <f t="shared" si="0"/>
        <v>19</v>
      </c>
      <c r="C25" s="35" t="s">
        <v>61</v>
      </c>
      <c r="D25" s="36" t="s">
        <v>98</v>
      </c>
      <c r="E25" s="36"/>
      <c r="F25" s="36" t="s">
        <v>91</v>
      </c>
      <c r="G25" s="37" t="s">
        <v>41</v>
      </c>
      <c r="H25" s="44" t="s">
        <v>117</v>
      </c>
      <c r="I25" s="44" t="s">
        <v>117</v>
      </c>
      <c r="J25" s="39">
        <v>21.94</v>
      </c>
      <c r="K25" s="40">
        <f t="shared" si="1"/>
        <v>5923.8</v>
      </c>
      <c r="L25" s="41">
        <f t="shared" si="2"/>
        <v>6990.0839999999998</v>
      </c>
      <c r="M25" s="43"/>
      <c r="N25" s="5"/>
      <c r="O25" s="5"/>
      <c r="P25" s="5"/>
      <c r="Q25" s="5"/>
      <c r="R25" s="5"/>
      <c r="S25" s="5"/>
      <c r="T25" s="5"/>
      <c r="U25" s="5"/>
      <c r="V25" s="5"/>
      <c r="W25" s="5"/>
      <c r="AB25" s="5"/>
    </row>
    <row r="26" spans="1:28" ht="63.75" x14ac:dyDescent="0.25">
      <c r="A26" s="5"/>
      <c r="B26" s="35">
        <f t="shared" si="0"/>
        <v>20</v>
      </c>
      <c r="C26" s="35" t="s">
        <v>77</v>
      </c>
      <c r="D26" s="36" t="s">
        <v>99</v>
      </c>
      <c r="E26" s="36"/>
      <c r="F26" s="36" t="s">
        <v>91</v>
      </c>
      <c r="G26" s="37" t="s">
        <v>41</v>
      </c>
      <c r="H26" s="44">
        <v>200</v>
      </c>
      <c r="I26" s="44">
        <v>200</v>
      </c>
      <c r="J26" s="39">
        <v>539.26</v>
      </c>
      <c r="K26" s="40">
        <f t="shared" si="1"/>
        <v>107852</v>
      </c>
      <c r="L26" s="41">
        <f t="shared" si="2"/>
        <v>127265.35999999999</v>
      </c>
      <c r="M26" s="43"/>
      <c r="N26" s="5"/>
      <c r="O26" s="5"/>
      <c r="P26" s="5"/>
      <c r="Q26" s="5"/>
      <c r="R26" s="5"/>
      <c r="S26" s="5"/>
      <c r="T26" s="5"/>
      <c r="U26" s="5"/>
      <c r="V26" s="5"/>
      <c r="W26" s="5"/>
      <c r="AB26" s="5"/>
    </row>
    <row r="27" spans="1:28" ht="76.5" x14ac:dyDescent="0.25">
      <c r="A27" s="5"/>
      <c r="B27" s="34">
        <f t="shared" si="0"/>
        <v>21</v>
      </c>
      <c r="C27" s="35" t="s">
        <v>62</v>
      </c>
      <c r="D27" s="36" t="s">
        <v>63</v>
      </c>
      <c r="E27" s="36"/>
      <c r="F27" s="36" t="s">
        <v>100</v>
      </c>
      <c r="G27" s="37" t="s">
        <v>41</v>
      </c>
      <c r="H27" s="44">
        <v>10</v>
      </c>
      <c r="I27" s="44">
        <v>10</v>
      </c>
      <c r="J27" s="39">
        <v>12.61</v>
      </c>
      <c r="K27" s="40">
        <f t="shared" si="1"/>
        <v>126.1</v>
      </c>
      <c r="L27" s="41">
        <f t="shared" si="2"/>
        <v>148.79799999999997</v>
      </c>
      <c r="M27" s="43"/>
      <c r="N27" s="5"/>
      <c r="O27" s="5"/>
      <c r="P27" s="5"/>
      <c r="Q27" s="5"/>
      <c r="R27" s="5"/>
      <c r="S27" s="5"/>
      <c r="T27" s="5"/>
      <c r="U27" s="5"/>
      <c r="V27" s="5"/>
      <c r="W27" s="5"/>
      <c r="AB27" s="5"/>
    </row>
    <row r="28" spans="1:28" ht="76.5" x14ac:dyDescent="0.25">
      <c r="A28" s="5"/>
      <c r="B28" s="35">
        <f t="shared" si="0"/>
        <v>22</v>
      </c>
      <c r="C28" s="35" t="s">
        <v>64</v>
      </c>
      <c r="D28" s="36" t="s">
        <v>65</v>
      </c>
      <c r="E28" s="36"/>
      <c r="F28" s="36" t="s">
        <v>100</v>
      </c>
      <c r="G28" s="37" t="s">
        <v>41</v>
      </c>
      <c r="H28" s="38">
        <v>727</v>
      </c>
      <c r="I28" s="38">
        <v>727</v>
      </c>
      <c r="J28" s="39">
        <v>20.23</v>
      </c>
      <c r="K28" s="40">
        <f t="shared" si="1"/>
        <v>14707.210000000001</v>
      </c>
      <c r="L28" s="41">
        <f t="shared" si="2"/>
        <v>17354.507799999999</v>
      </c>
      <c r="M28" s="43"/>
      <c r="N28" s="5"/>
      <c r="O28" s="5"/>
      <c r="P28" s="5"/>
      <c r="Q28" s="5"/>
      <c r="R28" s="5"/>
      <c r="S28" s="5"/>
      <c r="T28" s="5"/>
      <c r="U28" s="5"/>
      <c r="V28" s="5"/>
      <c r="W28" s="5"/>
      <c r="AB28" s="5"/>
    </row>
    <row r="29" spans="1:28" ht="76.5" x14ac:dyDescent="0.25">
      <c r="A29" s="5"/>
      <c r="B29" s="35">
        <f t="shared" si="0"/>
        <v>23</v>
      </c>
      <c r="C29" s="35" t="s">
        <v>66</v>
      </c>
      <c r="D29" s="36" t="s">
        <v>67</v>
      </c>
      <c r="E29" s="36"/>
      <c r="F29" s="36" t="s">
        <v>101</v>
      </c>
      <c r="G29" s="37" t="s">
        <v>41</v>
      </c>
      <c r="H29" s="44">
        <v>559</v>
      </c>
      <c r="I29" s="44">
        <v>559</v>
      </c>
      <c r="J29" s="39">
        <v>28.15</v>
      </c>
      <c r="K29" s="40">
        <f t="shared" si="1"/>
        <v>15735.849999999999</v>
      </c>
      <c r="L29" s="41">
        <f t="shared" si="2"/>
        <v>18568.302999999996</v>
      </c>
      <c r="M29" s="43"/>
      <c r="N29" s="5"/>
      <c r="O29" s="5"/>
      <c r="P29" s="5"/>
      <c r="Q29" s="5"/>
      <c r="R29" s="5"/>
      <c r="S29" s="5"/>
      <c r="T29" s="5"/>
      <c r="U29" s="5"/>
      <c r="V29" s="5"/>
      <c r="W29" s="5"/>
      <c r="AB29" s="5"/>
    </row>
    <row r="30" spans="1:28" ht="76.5" x14ac:dyDescent="0.25">
      <c r="A30" s="5"/>
      <c r="B30" s="35">
        <f t="shared" si="0"/>
        <v>24</v>
      </c>
      <c r="C30" s="35" t="s">
        <v>68</v>
      </c>
      <c r="D30" s="36" t="s">
        <v>69</v>
      </c>
      <c r="E30" s="36"/>
      <c r="F30" s="36" t="s">
        <v>100</v>
      </c>
      <c r="G30" s="37" t="s">
        <v>41</v>
      </c>
      <c r="H30" s="38">
        <v>70</v>
      </c>
      <c r="I30" s="38">
        <v>70</v>
      </c>
      <c r="J30" s="39">
        <v>52.3</v>
      </c>
      <c r="K30" s="40">
        <f t="shared" si="1"/>
        <v>3661</v>
      </c>
      <c r="L30" s="41">
        <f t="shared" si="2"/>
        <v>4319.9799999999996</v>
      </c>
      <c r="M30" s="43"/>
      <c r="N30" s="5"/>
      <c r="O30" s="5"/>
      <c r="P30" s="5"/>
      <c r="Q30" s="5"/>
      <c r="R30" s="5"/>
      <c r="S30" s="5"/>
      <c r="T30" s="5"/>
      <c r="U30" s="5"/>
      <c r="V30" s="5"/>
      <c r="W30" s="5"/>
      <c r="AB30" s="5"/>
    </row>
    <row r="31" spans="1:28" ht="38.25" x14ac:dyDescent="0.25">
      <c r="A31" s="5"/>
      <c r="B31" s="34">
        <f t="shared" si="0"/>
        <v>25</v>
      </c>
      <c r="C31" s="35" t="s">
        <v>70</v>
      </c>
      <c r="D31" s="36" t="s">
        <v>71</v>
      </c>
      <c r="E31" s="36"/>
      <c r="F31" s="36" t="s">
        <v>102</v>
      </c>
      <c r="G31" s="37" t="s">
        <v>41</v>
      </c>
      <c r="H31" s="44">
        <v>52</v>
      </c>
      <c r="I31" s="44">
        <v>52</v>
      </c>
      <c r="J31" s="39">
        <v>42.53</v>
      </c>
      <c r="K31" s="40">
        <f t="shared" si="1"/>
        <v>2211.56</v>
      </c>
      <c r="L31" s="41">
        <f t="shared" si="2"/>
        <v>2609.6407999999997</v>
      </c>
      <c r="M31" s="43"/>
      <c r="N31" s="5"/>
      <c r="O31" s="5"/>
      <c r="P31" s="5"/>
      <c r="Q31" s="5"/>
      <c r="R31" s="5"/>
      <c r="S31" s="5"/>
      <c r="T31" s="5"/>
      <c r="U31" s="5"/>
      <c r="V31" s="5"/>
      <c r="W31" s="5"/>
      <c r="AB31" s="5"/>
    </row>
    <row r="32" spans="1:28" ht="60" customHeight="1" x14ac:dyDescent="0.25">
      <c r="A32" s="5"/>
      <c r="B32" s="34">
        <f t="shared" si="0"/>
        <v>26</v>
      </c>
      <c r="C32" s="35" t="s">
        <v>73</v>
      </c>
      <c r="D32" s="36" t="s">
        <v>74</v>
      </c>
      <c r="E32" s="36"/>
      <c r="F32" s="36" t="s">
        <v>80</v>
      </c>
      <c r="G32" s="37" t="s">
        <v>41</v>
      </c>
      <c r="H32" s="44">
        <v>50</v>
      </c>
      <c r="I32" s="44">
        <v>50</v>
      </c>
      <c r="J32" s="39">
        <v>21.94</v>
      </c>
      <c r="K32" s="40">
        <f t="shared" si="1"/>
        <v>1097</v>
      </c>
      <c r="L32" s="41">
        <f t="shared" si="2"/>
        <v>1294.46</v>
      </c>
      <c r="M32" s="43"/>
      <c r="N32" s="5"/>
      <c r="O32" s="5"/>
      <c r="P32" s="5"/>
      <c r="Q32" s="5"/>
      <c r="R32" s="5"/>
      <c r="S32" s="5"/>
      <c r="T32" s="5"/>
      <c r="U32" s="5"/>
      <c r="V32" s="5"/>
      <c r="W32" s="5"/>
      <c r="AB32" s="5"/>
    </row>
    <row r="33" spans="1:28" ht="38.25" x14ac:dyDescent="0.25">
      <c r="A33" s="5"/>
      <c r="B33" s="34">
        <f t="shared" si="0"/>
        <v>27</v>
      </c>
      <c r="C33" s="35" t="s">
        <v>75</v>
      </c>
      <c r="D33" s="36" t="s">
        <v>103</v>
      </c>
      <c r="E33" s="36"/>
      <c r="F33" s="36" t="s">
        <v>104</v>
      </c>
      <c r="G33" s="37" t="s">
        <v>72</v>
      </c>
      <c r="H33" s="44">
        <v>300</v>
      </c>
      <c r="I33" s="44">
        <v>300</v>
      </c>
      <c r="J33" s="39">
        <v>515.01</v>
      </c>
      <c r="K33" s="40">
        <f t="shared" si="1"/>
        <v>154503</v>
      </c>
      <c r="L33" s="41">
        <f t="shared" si="2"/>
        <v>182313.53999999998</v>
      </c>
      <c r="M33" s="43"/>
      <c r="N33" s="5"/>
      <c r="O33" s="5"/>
      <c r="P33" s="5"/>
      <c r="Q33" s="5"/>
      <c r="R33" s="5"/>
      <c r="S33" s="5"/>
      <c r="T33" s="5"/>
      <c r="U33" s="5"/>
      <c r="V33" s="5"/>
      <c r="W33" s="5"/>
      <c r="AB33" s="5"/>
    </row>
    <row r="34" spans="1:28" ht="242.25" customHeight="1" x14ac:dyDescent="0.25">
      <c r="A34" s="5"/>
      <c r="B34" s="34">
        <f t="shared" si="0"/>
        <v>28</v>
      </c>
      <c r="C34" s="35" t="s">
        <v>76</v>
      </c>
      <c r="D34" s="36" t="s">
        <v>105</v>
      </c>
      <c r="E34" s="36"/>
      <c r="F34" s="36" t="s">
        <v>110</v>
      </c>
      <c r="G34" s="37" t="s">
        <v>41</v>
      </c>
      <c r="H34" s="44">
        <v>17200</v>
      </c>
      <c r="I34" s="44">
        <v>17200</v>
      </c>
      <c r="J34" s="39">
        <v>25.84</v>
      </c>
      <c r="K34" s="40">
        <f t="shared" si="1"/>
        <v>444448</v>
      </c>
      <c r="L34" s="41">
        <f t="shared" si="2"/>
        <v>524448.64</v>
      </c>
      <c r="M34" s="46"/>
      <c r="N34" s="5"/>
      <c r="O34" s="5"/>
      <c r="P34" s="5"/>
      <c r="Q34" s="5"/>
      <c r="R34" s="5"/>
      <c r="S34" s="5"/>
      <c r="T34" s="5"/>
      <c r="U34" s="5"/>
      <c r="V34" s="5"/>
      <c r="W34" s="5"/>
      <c r="AB34" s="5"/>
    </row>
    <row r="35" spans="1:28" x14ac:dyDescent="0.25">
      <c r="A35" s="5"/>
      <c r="B35" s="47"/>
      <c r="C35" s="48"/>
      <c r="D35" s="49"/>
      <c r="E35" s="49"/>
      <c r="F35" s="49"/>
      <c r="G35" s="50"/>
      <c r="H35" s="48"/>
      <c r="I35" s="48"/>
      <c r="J35" s="51"/>
      <c r="K35" s="52">
        <f>SUM($K$7:$K$34)</f>
        <v>1312925.6600000001</v>
      </c>
      <c r="L35" s="52">
        <f>SUM(L7:L34)</f>
        <v>1549252.2788</v>
      </c>
      <c r="M35" s="36"/>
      <c r="N35" s="5"/>
      <c r="O35" s="5"/>
      <c r="P35" s="5"/>
      <c r="Q35" s="5"/>
      <c r="R35" s="5"/>
      <c r="S35" s="5"/>
      <c r="T35" s="5"/>
      <c r="U35" s="5"/>
      <c r="V35" s="5"/>
      <c r="W35" s="5"/>
      <c r="AB35" s="5"/>
    </row>
    <row r="36" spans="1:28" x14ac:dyDescent="0.25">
      <c r="A36" s="5"/>
      <c r="B36" s="53"/>
      <c r="C36" s="54"/>
      <c r="D36" s="55"/>
      <c r="E36" s="55"/>
      <c r="F36" s="55"/>
      <c r="G36" s="53"/>
      <c r="H36" s="54"/>
      <c r="I36" s="54"/>
      <c r="J36" s="54"/>
      <c r="K36" s="53" t="s">
        <v>16</v>
      </c>
      <c r="L36" s="56"/>
      <c r="M36" s="56"/>
      <c r="N36" s="5"/>
      <c r="O36" s="5"/>
      <c r="P36" s="5"/>
      <c r="Q36" s="5"/>
      <c r="R36" s="5"/>
      <c r="S36" s="5"/>
      <c r="T36" s="5"/>
      <c r="U36" s="5"/>
      <c r="V36" s="5"/>
      <c r="W36" s="5"/>
      <c r="AB36" s="5"/>
    </row>
    <row r="37" spans="1:28" x14ac:dyDescent="0.25">
      <c r="A37" s="5"/>
      <c r="B37" s="57" t="s">
        <v>112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"/>
      <c r="O37" s="5"/>
      <c r="P37" s="5"/>
      <c r="Q37" s="5"/>
      <c r="R37" s="5"/>
      <c r="S37" s="5"/>
      <c r="T37" s="5"/>
      <c r="U37" s="5"/>
      <c r="V37" s="5"/>
      <c r="W37" s="5"/>
      <c r="AB37" s="5"/>
    </row>
    <row r="38" spans="1:28" x14ac:dyDescent="0.25">
      <c r="B38" s="57" t="s">
        <v>3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</row>
    <row r="39" spans="1:28" x14ac:dyDescent="0.25">
      <c r="B39" s="58" t="s">
        <v>4</v>
      </c>
      <c r="C39" s="58"/>
      <c r="D39" s="58"/>
      <c r="E39" s="59" t="s">
        <v>81</v>
      </c>
      <c r="F39" s="60"/>
      <c r="G39" s="60"/>
      <c r="H39" s="60"/>
      <c r="I39" s="60"/>
      <c r="J39" s="60"/>
      <c r="K39" s="60"/>
      <c r="L39" s="60"/>
      <c r="M39" s="61"/>
    </row>
    <row r="40" spans="1:28" ht="32.1" customHeight="1" x14ac:dyDescent="0.25">
      <c r="B40" s="58" t="s">
        <v>5</v>
      </c>
      <c r="C40" s="58"/>
      <c r="D40" s="58"/>
      <c r="E40" s="62" t="s">
        <v>111</v>
      </c>
      <c r="F40" s="63"/>
      <c r="G40" s="63"/>
      <c r="H40" s="63"/>
      <c r="I40" s="63"/>
      <c r="J40" s="63"/>
      <c r="K40" s="63"/>
      <c r="L40" s="63"/>
      <c r="M40" s="64"/>
      <c r="N40" s="1"/>
      <c r="O40" s="1"/>
      <c r="P40" s="1"/>
      <c r="Q40" s="1"/>
      <c r="R40" s="1"/>
      <c r="S40" s="1"/>
    </row>
    <row r="41" spans="1:28" ht="15" customHeight="1" x14ac:dyDescent="0.25">
      <c r="A41" s="5"/>
      <c r="B41" s="58" t="s">
        <v>6</v>
      </c>
      <c r="C41" s="58"/>
      <c r="D41" s="58"/>
      <c r="E41" s="59" t="s">
        <v>78</v>
      </c>
      <c r="F41" s="60"/>
      <c r="G41" s="60"/>
      <c r="H41" s="60"/>
      <c r="I41" s="60"/>
      <c r="J41" s="60"/>
      <c r="K41" s="60"/>
      <c r="L41" s="60"/>
      <c r="M41" s="61"/>
      <c r="N41" s="5"/>
    </row>
    <row r="42" spans="1:28" x14ac:dyDescent="0.25">
      <c r="A42" s="5"/>
      <c r="B42" s="65" t="s">
        <v>19</v>
      </c>
      <c r="C42" s="66"/>
      <c r="D42" s="67"/>
      <c r="E42" s="59" t="s">
        <v>18</v>
      </c>
      <c r="F42" s="60"/>
      <c r="G42" s="60"/>
      <c r="H42" s="60"/>
      <c r="I42" s="60"/>
      <c r="J42" s="60"/>
      <c r="K42" s="60"/>
      <c r="L42" s="60"/>
      <c r="M42" s="61"/>
      <c r="N42" s="5"/>
    </row>
    <row r="43" spans="1:28" x14ac:dyDescent="0.25">
      <c r="A43" s="5"/>
      <c r="B43" s="65" t="s">
        <v>20</v>
      </c>
      <c r="C43" s="66"/>
      <c r="D43" s="67"/>
      <c r="E43" s="59" t="s">
        <v>21</v>
      </c>
      <c r="F43" s="60"/>
      <c r="G43" s="60"/>
      <c r="H43" s="60"/>
      <c r="I43" s="60"/>
      <c r="J43" s="60"/>
      <c r="K43" s="60"/>
      <c r="L43" s="60"/>
      <c r="M43" s="61"/>
      <c r="N43" s="5"/>
      <c r="O43" s="5"/>
      <c r="P43" s="5"/>
      <c r="Q43" s="5"/>
      <c r="R43" s="5"/>
      <c r="S43" s="5"/>
      <c r="T43" s="5"/>
      <c r="U43" s="5"/>
      <c r="V43" s="5"/>
      <c r="W43" s="5"/>
      <c r="AB43" s="5"/>
    </row>
    <row r="44" spans="1:28" x14ac:dyDescent="0.25">
      <c r="B44" s="58" t="s">
        <v>7</v>
      </c>
      <c r="C44" s="58"/>
      <c r="D44" s="58"/>
      <c r="E44" s="59" t="s">
        <v>114</v>
      </c>
      <c r="F44" s="60"/>
      <c r="G44" s="60"/>
      <c r="H44" s="60"/>
      <c r="I44" s="60"/>
      <c r="J44" s="60"/>
      <c r="K44" s="60"/>
      <c r="L44" s="60"/>
      <c r="M44" s="61"/>
      <c r="O44" s="5"/>
      <c r="P44" s="5"/>
      <c r="Q44" s="5"/>
      <c r="R44" s="5"/>
      <c r="S44" s="5"/>
      <c r="T44" s="5"/>
      <c r="U44" s="5"/>
      <c r="V44" s="5"/>
      <c r="W44" s="5"/>
      <c r="AB44" s="5"/>
    </row>
    <row r="45" spans="1:28" x14ac:dyDescent="0.25">
      <c r="B45" s="58" t="s">
        <v>8</v>
      </c>
      <c r="C45" s="58"/>
      <c r="D45" s="58"/>
      <c r="E45" s="59" t="s">
        <v>108</v>
      </c>
      <c r="F45" s="60"/>
      <c r="G45" s="60"/>
      <c r="H45" s="60"/>
      <c r="I45" s="60"/>
      <c r="J45" s="60"/>
      <c r="K45" s="60"/>
      <c r="L45" s="60"/>
      <c r="M45" s="61"/>
    </row>
    <row r="46" spans="1:28" x14ac:dyDescent="0.25">
      <c r="A46" s="5"/>
      <c r="B46" s="68"/>
      <c r="C46" s="69"/>
      <c r="D46" s="68"/>
      <c r="E46" s="68"/>
      <c r="F46" s="70"/>
      <c r="G46" s="70"/>
      <c r="H46" s="71"/>
      <c r="I46" s="71"/>
      <c r="J46" s="71"/>
      <c r="K46" s="70"/>
      <c r="L46" s="70"/>
      <c r="M46" s="70"/>
      <c r="N46" s="5"/>
    </row>
    <row r="47" spans="1:28" x14ac:dyDescent="0.25">
      <c r="B47" s="14" t="s">
        <v>10</v>
      </c>
      <c r="C47" s="15"/>
      <c r="D47" s="14"/>
      <c r="E47" s="14"/>
      <c r="F47" s="14"/>
      <c r="G47" s="14"/>
      <c r="H47" s="15"/>
      <c r="I47" s="15"/>
      <c r="J47" s="15"/>
      <c r="K47" s="14"/>
      <c r="L47" s="14"/>
      <c r="M47" s="14"/>
      <c r="O47" s="5"/>
      <c r="P47" s="5"/>
      <c r="Q47" s="5"/>
      <c r="R47" s="5"/>
      <c r="S47" s="5"/>
      <c r="T47" s="5"/>
      <c r="U47" s="5"/>
      <c r="V47" s="5"/>
      <c r="W47" s="5"/>
      <c r="AB47" s="5"/>
    </row>
    <row r="48" spans="1:28" x14ac:dyDescent="0.25">
      <c r="B48" s="14"/>
      <c r="C48" s="15"/>
      <c r="D48" s="72" t="str">
        <f>Query2_USERN</f>
        <v>Фаткуллина Гульнара Рифатовна</v>
      </c>
      <c r="E48" s="72"/>
      <c r="F48" s="14"/>
      <c r="G48" s="14"/>
      <c r="H48" s="15"/>
      <c r="I48" s="15"/>
      <c r="J48" s="15"/>
      <c r="K48" s="14"/>
      <c r="L48" s="14"/>
      <c r="M48" s="14"/>
    </row>
    <row r="49" spans="2:13" x14ac:dyDescent="0.25">
      <c r="B49" s="14" t="s">
        <v>11</v>
      </c>
      <c r="C49" s="15"/>
      <c r="D49" s="72" t="str">
        <f>Query2_USERT</f>
        <v>(347)221-56-63</v>
      </c>
      <c r="E49" s="72"/>
      <c r="F49" s="14"/>
      <c r="G49" s="14"/>
      <c r="H49" s="15"/>
      <c r="I49" s="15"/>
      <c r="J49" s="15"/>
      <c r="K49" s="14"/>
      <c r="L49" s="14"/>
      <c r="M49" s="14"/>
    </row>
    <row r="50" spans="2:13" x14ac:dyDescent="0.25">
      <c r="B50" s="14"/>
      <c r="C50" s="15"/>
      <c r="D50" s="72"/>
      <c r="E50" s="72"/>
      <c r="F50" s="14"/>
      <c r="G50" s="14"/>
      <c r="H50" s="15"/>
      <c r="I50" s="15"/>
      <c r="J50" s="15"/>
      <c r="K50" s="14"/>
      <c r="L50" s="14"/>
      <c r="M50" s="14"/>
    </row>
  </sheetData>
  <mergeCells count="30">
    <mergeCell ref="E41:M41"/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K4:K5"/>
    <mergeCell ref="J4:J5"/>
    <mergeCell ref="M7:M34"/>
    <mergeCell ref="E3:I3"/>
    <mergeCell ref="E44:M44"/>
    <mergeCell ref="E45:M45"/>
    <mergeCell ref="E4:E5"/>
    <mergeCell ref="E39:M39"/>
    <mergeCell ref="E40:M40"/>
    <mergeCell ref="E42:M42"/>
    <mergeCell ref="B37:M37"/>
    <mergeCell ref="E43:M43"/>
    <mergeCell ref="B44:D44"/>
    <mergeCell ref="B45:D45"/>
    <mergeCell ref="B39:D39"/>
    <mergeCell ref="B38:M38"/>
    <mergeCell ref="B43:D43"/>
    <mergeCell ref="B40:D40"/>
    <mergeCell ref="B42:D42"/>
    <mergeCell ref="B41:D41"/>
  </mergeCells>
  <pageMargins left="0.19685039370078741" right="0.19685039370078741" top="0.19685039370078741" bottom="0.19685039370078741" header="0.11811023622047245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0" t="s">
        <v>24</v>
      </c>
      <c r="B5" t="e">
        <f>XLR_ERRNAME</f>
        <v>#NAME?</v>
      </c>
    </row>
    <row r="6" spans="1:19" x14ac:dyDescent="0.25">
      <c r="A6" t="s">
        <v>25</v>
      </c>
      <c r="B6">
        <v>10779</v>
      </c>
      <c r="C6" s="11" t="s">
        <v>26</v>
      </c>
      <c r="D6">
        <v>6403</v>
      </c>
      <c r="E6" s="11" t="s">
        <v>27</v>
      </c>
      <c r="F6" s="11" t="s">
        <v>28</v>
      </c>
      <c r="G6" s="11" t="s">
        <v>29</v>
      </c>
      <c r="H6" s="11" t="s">
        <v>29</v>
      </c>
      <c r="I6" s="11" t="s">
        <v>29</v>
      </c>
      <c r="J6" s="11" t="s">
        <v>27</v>
      </c>
      <c r="K6" s="11" t="s">
        <v>30</v>
      </c>
      <c r="L6" s="11" t="s">
        <v>31</v>
      </c>
      <c r="M6" s="11" t="s">
        <v>32</v>
      </c>
      <c r="N6" s="11" t="s">
        <v>29</v>
      </c>
      <c r="O6">
        <v>1655</v>
      </c>
      <c r="P6" s="11" t="s">
        <v>33</v>
      </c>
      <c r="Q6">
        <v>0</v>
      </c>
      <c r="R6" s="11" t="s">
        <v>29</v>
      </c>
      <c r="S6" s="1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Данилова Татьяна Владимировна</cp:lastModifiedBy>
  <cp:lastPrinted>2015-05-19T11:47:55Z</cp:lastPrinted>
  <dcterms:created xsi:type="dcterms:W3CDTF">2013-12-19T08:11:42Z</dcterms:created>
  <dcterms:modified xsi:type="dcterms:W3CDTF">2015-05-19T11:55:15Z</dcterms:modified>
</cp:coreProperties>
</file>